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4625"/>
  </bookViews>
  <sheets>
    <sheet name="КР" sheetId="1" r:id="rId1"/>
  </sheets>
  <calcPr calcId="145621"/>
</workbook>
</file>

<file path=xl/calcChain.xml><?xml version="1.0" encoding="utf-8"?>
<calcChain xmlns="http://schemas.openxmlformats.org/spreadsheetml/2006/main">
  <c r="D21" i="1" l="1"/>
  <c r="C22" i="1" s="1"/>
  <c r="D18" i="1"/>
  <c r="C18" i="1"/>
  <c r="C15" i="1"/>
  <c r="D14" i="1"/>
  <c r="C14" i="1"/>
  <c r="D13" i="1"/>
  <c r="D15" i="1" s="1"/>
  <c r="C13" i="1"/>
  <c r="B11" i="1"/>
  <c r="B10" i="1"/>
  <c r="E24" i="1" l="1"/>
  <c r="E22" i="1"/>
  <c r="D19" i="1" s="1"/>
  <c r="D22" i="1" s="1"/>
  <c r="E25" i="1"/>
  <c r="C20" i="1" s="1"/>
  <c r="E23" i="1"/>
  <c r="E21" i="1"/>
  <c r="E20" i="1"/>
</calcChain>
</file>

<file path=xl/sharedStrings.xml><?xml version="1.0" encoding="utf-8"?>
<sst xmlns="http://schemas.openxmlformats.org/spreadsheetml/2006/main" count="21" uniqueCount="21">
  <si>
    <t>Расчет затрат на командировочные расходы</t>
  </si>
  <si>
    <t>Наименование объекта</t>
  </si>
  <si>
    <t>Адрес объекта</t>
  </si>
  <si>
    <t>Договор №</t>
  </si>
  <si>
    <t>Затраты на командирование работников, руб</t>
  </si>
  <si>
    <t>Количество командируемых, чел</t>
  </si>
  <si>
    <t>Длительность командировки, сут.</t>
  </si>
  <si>
    <t>Оплата найма жилого помещения за 1 сутки в размере фактических расходов, без НДС, руб
(Постановлением Правительства РФ от 2.10.2002 г № 729 ), не более 4000 руб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</si>
  <si>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charset val="204"/>
        <scheme val="minor"/>
      </rPr>
      <t xml:space="preserve"> затраты на суточные, руб  =</t>
    </r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</si>
  <si>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charset val="204"/>
        <scheme val="minor"/>
      </rPr>
      <t xml:space="preserve"> затраты на оплату найма жилого помещения, руб =</t>
    </r>
  </si>
  <si>
    <r>
      <rPr>
        <b/>
        <sz val="11"/>
        <color theme="1"/>
        <rFont val="Calibri"/>
        <family val="2"/>
        <charset val="204"/>
        <scheme val="minor"/>
      </rPr>
      <t>Всего</t>
    </r>
    <r>
      <rPr>
        <sz val="11"/>
        <color theme="1"/>
        <rFont val="Calibri"/>
        <family val="2"/>
        <charset val="204"/>
        <scheme val="minor"/>
      </rPr>
      <t xml:space="preserve"> затрат на командирование работающих, руб</t>
    </r>
  </si>
  <si>
    <r>
      <t xml:space="preserve">Транспортные расходы </t>
    </r>
    <r>
      <rPr>
        <sz val="11"/>
        <color theme="1"/>
        <rFont val="Calibri"/>
        <family val="2"/>
        <charset val="204"/>
        <scheme val="minor"/>
      </rPr>
      <t xml:space="preserve">в размере фактических затрат, руб 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sz val="11"/>
        <color theme="1"/>
        <rFont val="Calibri"/>
        <family val="2"/>
        <charset val="204"/>
        <scheme val="minor"/>
      </rPr>
      <t>(затраты на проезд работников к месту командировки и обратно к месту постоянной работы)</t>
    </r>
  </si>
  <si>
    <t>Стоимость проезда до места командировки, для одного работника в одну сторону, без НДС;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</si>
  <si>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charset val="204"/>
        <scheme val="minor"/>
      </rPr>
      <t xml:space="preserve"> затраты на проезд к месту командировки и обратно =</t>
    </r>
  </si>
  <si>
    <r>
      <t xml:space="preserve"> Итого </t>
    </r>
    <r>
      <rPr>
        <sz val="11"/>
        <color theme="1"/>
        <rFont val="Calibri"/>
        <family val="2"/>
        <charset val="204"/>
        <scheme val="minor"/>
      </rPr>
      <t>общие затраты на командировочные расходы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(руб)  -</t>
    </r>
  </si>
  <si>
    <t>при удаленности более 3000 км с коэф. = 1,2</t>
  </si>
  <si>
    <t>Без НДС</t>
  </si>
  <si>
    <t>Оплата суточных для бюджетных организаций за каждый день нахождения в командировке 1 человека, руб</t>
  </si>
  <si>
    <t>Оплата суточных для коммерческих организаций за каждый день нахождения в командировке 1 человека, руб</t>
  </si>
  <si>
    <t>(Постановлением Правительства РФ от 2.10.2002 г № 729 )</t>
  </si>
  <si>
    <t>(Налоговый кодекс РФ, часть вторая, пункт 3 статьи 217)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</si>
</sst>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8" xfId="0" applyFont="1" applyBorder="1" applyAlignment="1">
      <alignment horizontal="right" vertical="center" indent="1"/>
    </xf>
    <xf numFmtId="0" fontId="2" fillId="0" borderId="9" xfId="0" applyFont="1" applyBorder="1" applyAlignment="1">
      <alignment horizontal="right" vertical="center" inden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indent="1"/>
    </xf>
    <xf numFmtId="4" fontId="2" fillId="0" borderId="8" xfId="0" applyNumberFormat="1" applyFont="1" applyBorder="1" applyAlignment="1">
      <alignment horizontal="right" vertical="center" inden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4" fontId="0" fillId="0" borderId="8" xfId="0" applyNumberFormat="1" applyBorder="1" applyAlignment="1">
      <alignment horizontal="right" vertical="center" wrapText="1" inden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/>
    </xf>
    <xf numFmtId="4" fontId="0" fillId="0" borderId="8" xfId="0" applyNumberFormat="1" applyBorder="1" applyAlignment="1">
      <alignment horizontal="right" vertical="center" indent="1"/>
    </xf>
    <xf numFmtId="0" fontId="1" fillId="0" borderId="11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 indent="1"/>
    </xf>
    <xf numFmtId="0" fontId="0" fillId="0" borderId="1" xfId="0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4" fontId="1" fillId="0" borderId="17" xfId="0" applyNumberFormat="1" applyFont="1" applyBorder="1" applyAlignment="1">
      <alignment horizontal="right" vertical="center" indent="1"/>
    </xf>
    <xf numFmtId="0" fontId="0" fillId="0" borderId="18" xfId="0" applyBorder="1"/>
    <xf numFmtId="0" fontId="0" fillId="0" borderId="19" xfId="0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right" vertical="center" indent="1"/>
    </xf>
    <xf numFmtId="4" fontId="0" fillId="0" borderId="0" xfId="0" applyNumberFormat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right" vertical="center" indent="1"/>
    </xf>
    <xf numFmtId="2" fontId="0" fillId="0" borderId="22" xfId="0" applyNumberFormat="1" applyBorder="1" applyAlignment="1">
      <alignment horizontal="center" vertical="center"/>
    </xf>
    <xf numFmtId="4" fontId="1" fillId="0" borderId="23" xfId="0" applyNumberFormat="1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P35" sqref="P35"/>
    </sheetView>
  </sheetViews>
  <sheetFormatPr defaultRowHeight="15" x14ac:dyDescent="0.25"/>
  <cols>
    <col min="1" max="1" width="6.85546875" customWidth="1"/>
    <col min="2" max="2" width="55.5703125" customWidth="1"/>
    <col min="3" max="3" width="48.140625" customWidth="1"/>
    <col min="4" max="4" width="13" customWidth="1"/>
    <col min="5" max="7" width="0" hidden="1" customWidth="1"/>
  </cols>
  <sheetData>
    <row r="1" spans="1:4" ht="15.75" x14ac:dyDescent="0.25">
      <c r="A1" s="46" t="s">
        <v>0</v>
      </c>
      <c r="B1" s="46"/>
      <c r="C1" s="46"/>
      <c r="D1" s="46"/>
    </row>
    <row r="2" spans="1:4" x14ac:dyDescent="0.25">
      <c r="A2" s="1"/>
      <c r="B2" s="1"/>
      <c r="C2" s="1"/>
      <c r="D2" s="1"/>
    </row>
    <row r="3" spans="1:4" x14ac:dyDescent="0.25">
      <c r="A3" s="47" t="s">
        <v>1</v>
      </c>
      <c r="B3" s="47"/>
      <c r="C3" s="47"/>
      <c r="D3" s="47"/>
    </row>
    <row r="4" spans="1:4" x14ac:dyDescent="0.25">
      <c r="A4" s="47" t="s">
        <v>2</v>
      </c>
      <c r="B4" s="47"/>
      <c r="C4" s="47"/>
      <c r="D4" s="47"/>
    </row>
    <row r="5" spans="1:4" x14ac:dyDescent="0.25">
      <c r="A5" s="47" t="s">
        <v>3</v>
      </c>
      <c r="B5" s="47"/>
      <c r="C5" s="47"/>
      <c r="D5" s="47"/>
    </row>
    <row r="6" spans="1:4" ht="15.75" thickBot="1" x14ac:dyDescent="0.3">
      <c r="A6" s="48"/>
      <c r="B6" s="48"/>
      <c r="C6" s="48"/>
      <c r="D6" s="48"/>
    </row>
    <row r="7" spans="1:4" s="6" customFormat="1" x14ac:dyDescent="0.25">
      <c r="A7" s="2">
        <v>1</v>
      </c>
      <c r="B7" s="3" t="s">
        <v>4</v>
      </c>
      <c r="C7" s="4"/>
      <c r="D7" s="5"/>
    </row>
    <row r="8" spans="1:4" s="6" customFormat="1" x14ac:dyDescent="0.25">
      <c r="A8" s="7"/>
      <c r="B8" s="8" t="s">
        <v>5</v>
      </c>
      <c r="C8" s="9"/>
      <c r="D8" s="10">
        <v>1</v>
      </c>
    </row>
    <row r="9" spans="1:4" s="6" customFormat="1" x14ac:dyDescent="0.25">
      <c r="A9" s="7"/>
      <c r="B9" s="8" t="s">
        <v>6</v>
      </c>
      <c r="C9" s="9"/>
      <c r="D9" s="10">
        <v>10</v>
      </c>
    </row>
    <row r="10" spans="1:4" s="6" customFormat="1" x14ac:dyDescent="0.25">
      <c r="A10" s="7"/>
      <c r="B10" s="8" t="str">
        <f>IF(D10=100,B29,B30)</f>
        <v>Оплата суточных для коммерческих организаций за каждый день нахождения в командировке 1 человека, руб</v>
      </c>
      <c r="C10" s="9"/>
      <c r="D10" s="11">
        <v>700</v>
      </c>
    </row>
    <row r="11" spans="1:4" s="6" customFormat="1" ht="17.25" customHeight="1" x14ac:dyDescent="0.25">
      <c r="A11" s="7"/>
      <c r="B11" s="12" t="str">
        <f>IF(D10=100,B32,B33)</f>
        <v>(Налоговый кодекс РФ, часть вторая, пункт 3 статьи 217)</v>
      </c>
      <c r="C11" s="13"/>
      <c r="D11" s="14"/>
    </row>
    <row r="12" spans="1:4" s="6" customFormat="1" ht="33.75" customHeight="1" x14ac:dyDescent="0.25">
      <c r="A12" s="7"/>
      <c r="B12" s="12" t="s">
        <v>7</v>
      </c>
      <c r="C12" s="13"/>
      <c r="D12" s="15">
        <v>1500</v>
      </c>
    </row>
    <row r="13" spans="1:4" s="6" customFormat="1" ht="18" customHeight="1" x14ac:dyDescent="0.25">
      <c r="A13" s="7"/>
      <c r="B13" s="16" t="s">
        <v>8</v>
      </c>
      <c r="C13" s="17" t="str">
        <f>"Кол-во людей ("&amp;D8&amp;") * Кол-во суток ("&amp;D9&amp;") * "&amp;D10&amp;" руб ="</f>
        <v>Кол-во людей (1) * Кол-во суток (10) * 700 руб =</v>
      </c>
      <c r="D13" s="18">
        <f>D8*D9*D10</f>
        <v>7000</v>
      </c>
    </row>
    <row r="14" spans="1:4" s="6" customFormat="1" ht="19.5" customHeight="1" x14ac:dyDescent="0.25">
      <c r="A14" s="7"/>
      <c r="B14" s="16" t="s">
        <v>9</v>
      </c>
      <c r="C14" s="17" t="str">
        <f>"Кол-во людей ("&amp;D8&amp;") * Кол-во суток ("&amp;D9&amp;") * "&amp;D12&amp;" руб ="</f>
        <v>Кол-во людей (1) * Кол-во суток (10) * 1500 руб =</v>
      </c>
      <c r="D14" s="18">
        <f>D9*D12</f>
        <v>15000</v>
      </c>
    </row>
    <row r="15" spans="1:4" s="6" customFormat="1" ht="15.75" thickBot="1" x14ac:dyDescent="0.3">
      <c r="A15" s="19"/>
      <c r="B15" s="20" t="s">
        <v>10</v>
      </c>
      <c r="C15" s="21" t="str">
        <f>D13&amp;" (суточные) + "&amp;D14&amp;" (гостиница)   = "</f>
        <v xml:space="preserve">7000 (суточные) + 15000 (гостиница)   = </v>
      </c>
      <c r="D15" s="22">
        <f>D13+D14</f>
        <v>22000</v>
      </c>
    </row>
    <row r="16" spans="1:4" s="6" customFormat="1" ht="33" customHeight="1" x14ac:dyDescent="0.25">
      <c r="A16" s="23">
        <v>2</v>
      </c>
      <c r="B16" s="24" t="s">
        <v>11</v>
      </c>
      <c r="C16" s="25"/>
      <c r="D16" s="26"/>
    </row>
    <row r="17" spans="1:5" s="6" customFormat="1" ht="20.25" customHeight="1" x14ac:dyDescent="0.25">
      <c r="A17" s="27"/>
      <c r="B17" s="12" t="s">
        <v>12</v>
      </c>
      <c r="C17" s="13"/>
      <c r="D17" s="28">
        <v>2694.92</v>
      </c>
    </row>
    <row r="18" spans="1:5" s="6" customFormat="1" ht="19.5" customHeight="1" thickBot="1" x14ac:dyDescent="0.3">
      <c r="A18" s="29"/>
      <c r="B18" s="20" t="s">
        <v>13</v>
      </c>
      <c r="C18" s="30" t="str">
        <f>"Кол-во людей ("&amp;D8&amp;") * "&amp;D17&amp;" * 2 (в обе стороны)"</f>
        <v>Кол-во людей (1) * 2694,92 * 2 (в обе стороны)</v>
      </c>
      <c r="D18" s="31">
        <f>D17*D8*2</f>
        <v>5389.84</v>
      </c>
    </row>
    <row r="19" spans="1:5" s="6" customFormat="1" ht="18.75" customHeight="1" x14ac:dyDescent="0.25">
      <c r="A19" s="32"/>
      <c r="B19" s="33" t="s">
        <v>14</v>
      </c>
      <c r="C19" s="34" t="s">
        <v>15</v>
      </c>
      <c r="D19" s="35">
        <f>IF(C19="при удаленности до 1000 км, руб",E20,IF(C19="при удаленности от 1001 до 3000 км с коэф. = 1,1",E21,E22))</f>
        <v>28467.808000000001</v>
      </c>
    </row>
    <row r="20" spans="1:5" ht="15.75" thickBot="1" x14ac:dyDescent="0.3">
      <c r="A20" s="36"/>
      <c r="B20" s="37"/>
      <c r="C20" s="38" t="str">
        <f>IF(C19="при удаленности от 1001 до 3000 км с коэф. = 1,1",E24,IF(C19="при удаленности более 3000 км с коэф. = 1,2",E25,E23))</f>
        <v xml:space="preserve">(22000 + 5389,84) * 1,2  =  </v>
      </c>
      <c r="D20" s="39"/>
      <c r="E20" s="40">
        <f>D15 + D18</f>
        <v>27389.84</v>
      </c>
    </row>
    <row r="21" spans="1:5" s="6" customFormat="1" ht="15.75" thickBot="1" x14ac:dyDescent="0.3">
      <c r="A21" s="41"/>
      <c r="B21" s="41"/>
      <c r="C21" s="42" t="s">
        <v>16</v>
      </c>
      <c r="D21" s="43">
        <f>IF(C21="Без НДС",0,D19*18%)</f>
        <v>0</v>
      </c>
      <c r="E21">
        <f>D15 + D18 * 1.1</f>
        <v>27928.824000000001</v>
      </c>
    </row>
    <row r="22" spans="1:5" s="6" customFormat="1" ht="15.75" thickBot="1" x14ac:dyDescent="0.3">
      <c r="A22" s="41"/>
      <c r="B22" s="41"/>
      <c r="C22" s="42" t="str">
        <f>IF(D21=0,"Всего по расчету","Всего по расчету с НДС")</f>
        <v>Всего по расчету</v>
      </c>
      <c r="D22" s="44">
        <f>D19+D21</f>
        <v>28467.808000000001</v>
      </c>
      <c r="E22">
        <f>D15 + D18 * 1.2</f>
        <v>28467.808000000001</v>
      </c>
    </row>
    <row r="23" spans="1:5" x14ac:dyDescent="0.25">
      <c r="E23" t="str">
        <f>D15&amp;" + "&amp;D18&amp;"  =  "</f>
        <v xml:space="preserve">22000 + 5389,84  =  </v>
      </c>
    </row>
    <row r="24" spans="1:5" x14ac:dyDescent="0.25">
      <c r="E24" t="str">
        <f>"("&amp;D15&amp;" + "&amp;D18&amp;") * 1,1  =  "</f>
        <v xml:space="preserve">(22000 + 5389,84) * 1,1  =  </v>
      </c>
    </row>
    <row r="25" spans="1:5" x14ac:dyDescent="0.25">
      <c r="E25" t="str">
        <f>"("&amp;D15&amp;" + "&amp;D18&amp;") * 1,2  =  "</f>
        <v xml:space="preserve">(22000 + 5389,84) * 1,2  =  </v>
      </c>
    </row>
    <row r="26" spans="1:5" x14ac:dyDescent="0.25">
      <c r="B26" s="45"/>
    </row>
    <row r="29" spans="1:5" hidden="1" x14ac:dyDescent="0.25">
      <c r="B29" t="s">
        <v>17</v>
      </c>
    </row>
    <row r="30" spans="1:5" hidden="1" x14ac:dyDescent="0.25">
      <c r="B30" t="s">
        <v>18</v>
      </c>
    </row>
    <row r="31" spans="1:5" hidden="1" x14ac:dyDescent="0.25"/>
    <row r="32" spans="1:5" hidden="1" x14ac:dyDescent="0.25">
      <c r="B32" t="s">
        <v>19</v>
      </c>
    </row>
    <row r="33" spans="2:2" hidden="1" x14ac:dyDescent="0.25">
      <c r="B33" t="s">
        <v>20</v>
      </c>
    </row>
  </sheetData>
  <mergeCells count="18">
    <mergeCell ref="A16:A18"/>
    <mergeCell ref="B16:D16"/>
    <mergeCell ref="B17:C17"/>
    <mergeCell ref="D19:D20"/>
    <mergeCell ref="A1:D1"/>
    <mergeCell ref="A3:D3"/>
    <mergeCell ref="A4:D4"/>
    <mergeCell ref="A5:D5"/>
    <mergeCell ref="A6:D6"/>
    <mergeCell ref="A2:D2"/>
    <mergeCell ref="B7:D7"/>
    <mergeCell ref="A8:A15"/>
    <mergeCell ref="B8:C8"/>
    <mergeCell ref="B9:C9"/>
    <mergeCell ref="B10:C10"/>
    <mergeCell ref="D10:D11"/>
    <mergeCell ref="B11:C11"/>
    <mergeCell ref="B12:C12"/>
  </mergeCells>
  <dataValidations count="3">
    <dataValidation type="list" allowBlank="1" showInputMessage="1" showErrorMessage="1" sqref="D10">
      <formula1>"100,700"</formula1>
    </dataValidation>
    <dataValidation type="list" allowBlank="1" showInputMessage="1" showErrorMessage="1" sqref="C21">
      <formula1>"НДС=18%,Без НДС,"</formula1>
    </dataValidation>
    <dataValidation type="list" allowBlank="1" showInputMessage="1" showErrorMessage="1" sqref="C19">
      <formula1>"при удаленности до 1000 км = ,при удаленности от 1001 до 3000 км с коэф. = 1,1,при удаленности более 3000 км с коэф. = 1,2,"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orbita</dc:creator>
  <cp:lastModifiedBy>orbita</cp:lastModifiedBy>
  <dcterms:created xsi:type="dcterms:W3CDTF">2013-04-16T17:28:21Z</dcterms:created>
  <dcterms:modified xsi:type="dcterms:W3CDTF">2013-04-16T17:31:15Z</dcterms:modified>
</cp:coreProperties>
</file>